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ufsbr-my.sharepoint.com/personal/danilobatista_office_ufs_br/Documents/Área de Trabalho/"/>
    </mc:Choice>
  </mc:AlternateContent>
  <bookViews>
    <workbookView xWindow="0" yWindow="0" windowWidth="28800" windowHeight="12300"/>
  </bookViews>
  <sheets>
    <sheet name="TRL" sheetId="2" r:id="rId1"/>
    <sheet name="Avaliação" sheetId="5" state="hidden" r:id="rId2"/>
    <sheet name="Retorno" sheetId="1" state="hidden" r:id="rId3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5" l="1"/>
  <c r="D6" i="5"/>
  <c r="J6" i="5" s="1"/>
  <c r="D7" i="5"/>
  <c r="F7" i="5" s="1"/>
  <c r="D8" i="5"/>
  <c r="J8" i="5" s="1"/>
  <c r="D9" i="5"/>
  <c r="J9" i="5" s="1"/>
  <c r="D10" i="5"/>
  <c r="J10" i="5" s="1"/>
  <c r="D11" i="5"/>
  <c r="D12" i="5"/>
  <c r="J12" i="5" s="1"/>
  <c r="D13" i="5"/>
  <c r="D14" i="5"/>
  <c r="J14" i="5" s="1"/>
  <c r="D15" i="5"/>
  <c r="F15" i="5" s="1"/>
  <c r="D4" i="5"/>
  <c r="F4" i="5" s="1"/>
  <c r="P1" i="2"/>
  <c r="F14" i="5" l="1"/>
  <c r="G14" i="5" s="1"/>
  <c r="F12" i="5"/>
  <c r="G12" i="5" s="1"/>
  <c r="F6" i="5"/>
  <c r="G6" i="5" s="1"/>
  <c r="J4" i="5"/>
  <c r="K4" i="5" s="1"/>
  <c r="G15" i="5"/>
  <c r="J15" i="5"/>
  <c r="G7" i="5"/>
  <c r="J7" i="5"/>
  <c r="F5" i="5"/>
  <c r="G5" i="5" s="1"/>
  <c r="J5" i="5"/>
  <c r="F10" i="5"/>
  <c r="G10" i="5" s="1"/>
  <c r="F13" i="5"/>
  <c r="G13" i="5" s="1"/>
  <c r="J13" i="5"/>
  <c r="F11" i="5"/>
  <c r="G11" i="5" s="1"/>
  <c r="J11" i="5"/>
  <c r="F9" i="5"/>
  <c r="G9" i="5" s="1"/>
  <c r="F8" i="5"/>
  <c r="G8" i="5" s="1"/>
  <c r="G4" i="5"/>
  <c r="H4" i="5" s="1"/>
  <c r="K5" i="5" l="1"/>
  <c r="K6" i="5" s="1"/>
  <c r="K7" i="5" s="1"/>
  <c r="K8" i="5" s="1"/>
  <c r="K9" i="5" s="1"/>
  <c r="K10" i="5" s="1"/>
  <c r="K11" i="5" s="1"/>
  <c r="K12" i="5" s="1"/>
  <c r="K13" i="5" s="1"/>
  <c r="K14" i="5" s="1"/>
  <c r="K15" i="5" s="1"/>
  <c r="L4" i="5" s="1"/>
  <c r="H5" i="5"/>
  <c r="C19" i="5"/>
  <c r="H6" i="5" l="1"/>
  <c r="C20" i="5"/>
  <c r="H7" i="5" l="1"/>
  <c r="C21" i="5"/>
  <c r="C22" i="5" l="1"/>
  <c r="H8" i="5"/>
  <c r="H9" i="5" l="1"/>
  <c r="C23" i="5"/>
  <c r="H10" i="5" l="1"/>
  <c r="C24" i="5"/>
  <c r="H11" i="5" l="1"/>
  <c r="C25" i="5"/>
  <c r="H12" i="5" l="1"/>
  <c r="C26" i="5"/>
  <c r="H13" i="5" l="1"/>
  <c r="C27" i="5"/>
  <c r="C28" i="5" l="1"/>
  <c r="H14" i="5"/>
  <c r="H15" i="5" l="1"/>
  <c r="C29" i="5"/>
  <c r="I4" i="5" l="1"/>
  <c r="F2" i="1" s="1"/>
  <c r="L16" i="2" s="1"/>
  <c r="D22" i="2" s="1"/>
  <c r="C30" i="5"/>
</calcChain>
</file>

<file path=xl/sharedStrings.xml><?xml version="1.0" encoding="utf-8"?>
<sst xmlns="http://schemas.openxmlformats.org/spreadsheetml/2006/main" count="51" uniqueCount="41">
  <si>
    <t>Ajuda</t>
  </si>
  <si>
    <t>Marque ao lado todas etapas pelas quais a tecnologia passou .</t>
  </si>
  <si>
    <t xml:space="preserve"> </t>
  </si>
  <si>
    <t>Resultado:</t>
  </si>
  <si>
    <t>Nome do Projeto:</t>
  </si>
  <si>
    <t>Data da avaliação:</t>
  </si>
  <si>
    <t>Nivel TRL:</t>
  </si>
  <si>
    <t>Nível 0</t>
  </si>
  <si>
    <t>Conceito preliminar: Nível 1</t>
  </si>
  <si>
    <t>Conceito preliminar: Nível 2</t>
  </si>
  <si>
    <t>Conceito preliminar: Nível 3</t>
  </si>
  <si>
    <t>Desenvolvimento tecnológico: Nível 4</t>
  </si>
  <si>
    <t>Desenvolvimento tecnológico: Nível 5</t>
  </si>
  <si>
    <t>Demonstração de tecnologia: Nível 6</t>
  </si>
  <si>
    <t>Comissionamento da tecnologia: Nível 7</t>
  </si>
  <si>
    <t>Comissionamento da tecnologia: Nível 8</t>
  </si>
  <si>
    <t>Em operação: Nivel 9</t>
  </si>
  <si>
    <t>Os conceitos e elementos do invento já foram definidos.</t>
  </si>
  <si>
    <t>Realizou a demonstração preliminar dos conceitos da tecnologia.</t>
  </si>
  <si>
    <t>Ocorreu pesquisas sistemáticas e analíticas sobre o conceito e posteriormente a validação do mesmo.</t>
  </si>
  <si>
    <t>Foi iniciado o desenvolvimento da tecnologia e seus componentes foram testados em ambiente laboratorial.</t>
  </si>
  <si>
    <t>Foi realizado o deposito do pedido de patente.</t>
  </si>
  <si>
    <t>Os componentes da tecnologia foram testados em ambiente relevante.</t>
  </si>
  <si>
    <t>Foi realizada a demonstração do modelo de protótipo da tecnologia em ambiente relevante.</t>
  </si>
  <si>
    <t>Já foi realizada uma pesquisa sobre o potencial de comercialização da tecnologia.</t>
  </si>
  <si>
    <t>A tecnologia já foi avaliada em ambiente próximo ao real.</t>
  </si>
  <si>
    <t>A tecnologia já foi avaliada em ambiente real e entregou resultado de acordo com o esperado.</t>
  </si>
  <si>
    <t>A tecnologia já possui um arcabouço legal e todas as permissões necessárias para sua comercialização.</t>
  </si>
  <si>
    <t>A tecnologia está pronta para comercialização</t>
  </si>
  <si>
    <t>TRL</t>
  </si>
  <si>
    <t>Passos</t>
  </si>
  <si>
    <t>Pesos</t>
  </si>
  <si>
    <t>Percent.cumpri</t>
  </si>
  <si>
    <t>Real nivel</t>
  </si>
  <si>
    <t>Evolução Nivel</t>
  </si>
  <si>
    <t>Nivel Final</t>
  </si>
  <si>
    <t>Check Passos Cumpridos</t>
  </si>
  <si>
    <t>Evolução Passos</t>
  </si>
  <si>
    <t>Total Passos</t>
  </si>
  <si>
    <t>Nivel</t>
  </si>
  <si>
    <t xml:space="preserve">Depois preencha as informações (dos campos vazios) a seguir sobre a tecnologia e clique em  salvar suas informações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</si>
</sst>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General"/>
  </numFmts>
  <fonts count="12">
    <font>
      <sz val="11"/>
      <color theme="1"/>
      <name val="Calibri"/>
      <family val="2"/>
      <scheme val="minor"/>
    </font>
    <font>
      <b/>
      <sz val="14"/>
      <color theme="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FFFFFF"/>
      <name val="Constantia"/>
    </font>
    <font>
      <sz val="11"/>
      <color rgb="FF000000"/>
      <name val="Calibri1"/>
    </font>
    <font>
      <sz val="11"/>
      <color rgb="FF000000"/>
      <name val="Calibri"/>
      <family val="2"/>
    </font>
    <font>
      <sz val="12"/>
      <color rgb="FF000000"/>
      <name val="Calibri1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E46D0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rgb="FF0070C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164" fontId="9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2" borderId="0" xfId="0" applyFill="1"/>
    <xf numFmtId="0" fontId="0" fillId="2" borderId="1" xfId="0" applyFill="1" applyBorder="1"/>
    <xf numFmtId="0" fontId="0" fillId="0" borderId="1" xfId="0" applyBorder="1"/>
    <xf numFmtId="0" fontId="0" fillId="3" borderId="0" xfId="0" applyFill="1"/>
    <xf numFmtId="14" fontId="6" fillId="2" borderId="0" xfId="0" applyNumberFormat="1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0" fontId="2" fillId="2" borderId="2" xfId="0" applyFont="1" applyFill="1" applyBorder="1"/>
    <xf numFmtId="0" fontId="5" fillId="2" borderId="3" xfId="0" applyFont="1" applyFill="1" applyBorder="1"/>
    <xf numFmtId="0" fontId="0" fillId="0" borderId="0" xfId="0" applyAlignment="1">
      <alignment vertical="center"/>
    </xf>
    <xf numFmtId="14" fontId="3" fillId="0" borderId="0" xfId="0" applyNumberFormat="1" applyFont="1"/>
    <xf numFmtId="0" fontId="3" fillId="0" borderId="0" xfId="0" applyFont="1" applyAlignment="1">
      <alignment horizontal="right"/>
    </xf>
    <xf numFmtId="0" fontId="3" fillId="4" borderId="0" xfId="0" applyFont="1" applyFill="1" applyAlignment="1">
      <alignment horizontal="right"/>
    </xf>
    <xf numFmtId="0" fontId="8" fillId="2" borderId="0" xfId="1" applyFont="1" applyFill="1" applyAlignment="1">
      <alignment horizontal="center"/>
    </xf>
    <xf numFmtId="164" fontId="9" fillId="0" borderId="0" xfId="2"/>
    <xf numFmtId="164" fontId="10" fillId="0" borderId="0" xfId="2" applyFont="1"/>
    <xf numFmtId="164" fontId="10" fillId="5" borderId="0" xfId="2" applyFont="1" applyFill="1"/>
    <xf numFmtId="164" fontId="9" fillId="0" borderId="0" xfId="2" applyAlignment="1">
      <alignment horizontal="center"/>
    </xf>
    <xf numFmtId="164" fontId="11" fillId="0" borderId="0" xfId="2" applyFo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top" wrapText="1"/>
    </xf>
  </cellXfs>
  <cellStyles count="3">
    <cellStyle name="Excel Built-in Normal" xfId="2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Avaliação!$C$18</c:f>
              <c:strCache>
                <c:ptCount val="1"/>
                <c:pt idx="0">
                  <c:v>Nivel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Avaliação!$C$19:$C$30</c:f>
              <c:numCache>
                <c:formatCode>[$-416]General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D2-48EC-ABEF-9F0BB29E2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8315136"/>
        <c:axId val="1018311808"/>
      </c:scatterChart>
      <c:valAx>
        <c:axId val="1018315136"/>
        <c:scaling>
          <c:orientation val="minMax"/>
          <c:max val="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18311808"/>
        <c:crosses val="autoZero"/>
        <c:crossBetween val="midCat"/>
        <c:majorUnit val="1"/>
      </c:valAx>
      <c:valAx>
        <c:axId val="1018311808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16]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18315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Avaliação!$C$18</c:f>
              <c:strCache>
                <c:ptCount val="1"/>
                <c:pt idx="0">
                  <c:v>Nivel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Avaliação!$C$19:$C$30</c:f>
              <c:numCache>
                <c:formatCode>[$-416]General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54-404F-8C3E-C78A4D999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8315136"/>
        <c:axId val="1018311808"/>
      </c:scatterChart>
      <c:valAx>
        <c:axId val="1018315136"/>
        <c:scaling>
          <c:orientation val="minMax"/>
          <c:max val="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18311808"/>
        <c:crosses val="autoZero"/>
        <c:crossBetween val="midCat"/>
        <c:majorUnit val="1"/>
      </c:valAx>
      <c:valAx>
        <c:axId val="1018311808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16]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18315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fmlaLink="Retorno!$E$2" lockText="1" noThreeD="1"/>
</file>

<file path=xl/ctrlProps/ctrlProp10.xml><?xml version="1.0" encoding="utf-8"?>
<formControlPr xmlns="http://schemas.microsoft.com/office/spreadsheetml/2009/9/main" objectType="CheckBox" fmlaLink="Retorno!$E$9" lockText="1" noThreeD="1"/>
</file>

<file path=xl/ctrlProps/ctrlProp11.xml><?xml version="1.0" encoding="utf-8"?>
<formControlPr xmlns="http://schemas.microsoft.com/office/spreadsheetml/2009/9/main" objectType="CheckBox" fmlaLink="Retorno!$E$8" lockText="1" noThreeD="1"/>
</file>

<file path=xl/ctrlProps/ctrlProp12.xml><?xml version="1.0" encoding="utf-8"?>
<formControlPr xmlns="http://schemas.microsoft.com/office/spreadsheetml/2009/9/main" objectType="CheckBox" fmlaLink="Retorno!$E$6" lockText="1" noThreeD="1"/>
</file>

<file path=xl/ctrlProps/ctrlProp2.xml><?xml version="1.0" encoding="utf-8"?>
<formControlPr xmlns="http://schemas.microsoft.com/office/spreadsheetml/2009/9/main" objectType="CheckBox" fmlaLink="Retorno!$E$3" lockText="1" noThreeD="1"/>
</file>

<file path=xl/ctrlProps/ctrlProp3.xml><?xml version="1.0" encoding="utf-8"?>
<formControlPr xmlns="http://schemas.microsoft.com/office/spreadsheetml/2009/9/main" objectType="CheckBox" fmlaLink="Retorno!$E$4" lockText="1" noThreeD="1"/>
</file>

<file path=xl/ctrlProps/ctrlProp4.xml><?xml version="1.0" encoding="utf-8"?>
<formControlPr xmlns="http://schemas.microsoft.com/office/spreadsheetml/2009/9/main" objectType="CheckBox" fmlaLink="Retorno!$E$7" lockText="1" noThreeD="1"/>
</file>

<file path=xl/ctrlProps/ctrlProp5.xml><?xml version="1.0" encoding="utf-8"?>
<formControlPr xmlns="http://schemas.microsoft.com/office/spreadsheetml/2009/9/main" objectType="CheckBox" fmlaLink="Retorno!$E$5" lockText="1" noThreeD="1"/>
</file>

<file path=xl/ctrlProps/ctrlProp6.xml><?xml version="1.0" encoding="utf-8"?>
<formControlPr xmlns="http://schemas.microsoft.com/office/spreadsheetml/2009/9/main" objectType="CheckBox" fmlaLink="Retorno!$E$10" lockText="1" noThreeD="1"/>
</file>

<file path=xl/ctrlProps/ctrlProp7.xml><?xml version="1.0" encoding="utf-8"?>
<formControlPr xmlns="http://schemas.microsoft.com/office/spreadsheetml/2009/9/main" objectType="CheckBox" fmlaLink="Retorno!$E$11" lockText="1" noThreeD="1"/>
</file>

<file path=xl/ctrlProps/ctrlProp8.xml><?xml version="1.0" encoding="utf-8"?>
<formControlPr xmlns="http://schemas.microsoft.com/office/spreadsheetml/2009/9/main" objectType="CheckBox" fmlaLink="Retorno!$E$13" lockText="1" noThreeD="1"/>
</file>

<file path=xl/ctrlProps/ctrlProp9.xml><?xml version="1.0" encoding="utf-8"?>
<formControlPr xmlns="http://schemas.microsoft.com/office/spreadsheetml/2009/9/main" objectType="CheckBox" fmlaLink="Retorno!$E$12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1</xdr:row>
          <xdr:rowOff>171450</xdr:rowOff>
        </xdr:from>
        <xdr:to>
          <xdr:col>11</xdr:col>
          <xdr:colOff>1885950</xdr:colOff>
          <xdr:row>3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371475</xdr:colOff>
          <xdr:row>3</xdr:row>
          <xdr:rowOff>19050</xdr:rowOff>
        </xdr:from>
        <xdr:to>
          <xdr:col>11</xdr:col>
          <xdr:colOff>1647825</xdr:colOff>
          <xdr:row>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371475</xdr:colOff>
          <xdr:row>3</xdr:row>
          <xdr:rowOff>171450</xdr:rowOff>
        </xdr:from>
        <xdr:to>
          <xdr:col>14</xdr:col>
          <xdr:colOff>123825</xdr:colOff>
          <xdr:row>5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6</xdr:row>
          <xdr:rowOff>171450</xdr:rowOff>
        </xdr:from>
        <xdr:to>
          <xdr:col>12</xdr:col>
          <xdr:colOff>571500</xdr:colOff>
          <xdr:row>8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4</xdr:row>
          <xdr:rowOff>180975</xdr:rowOff>
        </xdr:from>
        <xdr:to>
          <xdr:col>14</xdr:col>
          <xdr:colOff>438150</xdr:colOff>
          <xdr:row>6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9</xdr:row>
          <xdr:rowOff>171450</xdr:rowOff>
        </xdr:from>
        <xdr:to>
          <xdr:col>11</xdr:col>
          <xdr:colOff>1885950</xdr:colOff>
          <xdr:row>10</xdr:row>
          <xdr:rowOff>171450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10</xdr:row>
          <xdr:rowOff>152400</xdr:rowOff>
        </xdr:from>
        <xdr:to>
          <xdr:col>13</xdr:col>
          <xdr:colOff>552450</xdr:colOff>
          <xdr:row>12</xdr:row>
          <xdr:rowOff>28575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13</xdr:row>
          <xdr:rowOff>19050</xdr:rowOff>
        </xdr:from>
        <xdr:to>
          <xdr:col>11</xdr:col>
          <xdr:colOff>1390650</xdr:colOff>
          <xdr:row>13</xdr:row>
          <xdr:rowOff>171450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11</xdr:row>
          <xdr:rowOff>152400</xdr:rowOff>
        </xdr:from>
        <xdr:to>
          <xdr:col>14</xdr:col>
          <xdr:colOff>285750</xdr:colOff>
          <xdr:row>13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371475</xdr:colOff>
          <xdr:row>8</xdr:row>
          <xdr:rowOff>171450</xdr:rowOff>
        </xdr:from>
        <xdr:to>
          <xdr:col>12</xdr:col>
          <xdr:colOff>466725</xdr:colOff>
          <xdr:row>10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8</xdr:row>
          <xdr:rowOff>0</xdr:rowOff>
        </xdr:from>
        <xdr:to>
          <xdr:col>13</xdr:col>
          <xdr:colOff>504825</xdr:colOff>
          <xdr:row>9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371475</xdr:colOff>
          <xdr:row>6</xdr:row>
          <xdr:rowOff>9525</xdr:rowOff>
        </xdr:from>
        <xdr:to>
          <xdr:col>11</xdr:col>
          <xdr:colOff>1485900</xdr:colOff>
          <xdr:row>6</xdr:row>
          <xdr:rowOff>161925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171450</xdr:colOff>
      <xdr:row>0</xdr:row>
      <xdr:rowOff>76200</xdr:rowOff>
    </xdr:from>
    <xdr:ext cx="1657350" cy="523875"/>
    <xdr:pic>
      <xdr:nvPicPr>
        <xdr:cNvPr id="15" name="image4.png" title="Imagem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76200"/>
          <a:ext cx="1657350" cy="523875"/>
        </a:xfrm>
        <a:prstGeom prst="rect">
          <a:avLst/>
        </a:prstGeom>
        <a:noFill/>
      </xdr:spPr>
    </xdr:pic>
    <xdr:clientData fLocksWithSheet="0"/>
  </xdr:oneCellAnchor>
  <xdr:twoCellAnchor>
    <xdr:from>
      <xdr:col>11</xdr:col>
      <xdr:colOff>1455420</xdr:colOff>
      <xdr:row>18</xdr:row>
      <xdr:rowOff>60960</xdr:rowOff>
    </xdr:from>
    <xdr:to>
      <xdr:col>18</xdr:col>
      <xdr:colOff>0</xdr:colOff>
      <xdr:row>33</xdr:row>
      <xdr:rowOff>68580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16</xdr:row>
      <xdr:rowOff>125730</xdr:rowOff>
    </xdr:from>
    <xdr:to>
      <xdr:col>17</xdr:col>
      <xdr:colOff>571500</xdr:colOff>
      <xdr:row>31</xdr:row>
      <xdr:rowOff>125730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https://cinttec.ufs.br/pagina/22902-trl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1"/>
  <sheetViews>
    <sheetView showGridLines="0" showRowColHeaders="0" tabSelected="1" zoomScaleNormal="100" workbookViewId="0">
      <selection activeCell="T11" sqref="T11"/>
    </sheetView>
  </sheetViews>
  <sheetFormatPr defaultRowHeight="15"/>
  <cols>
    <col min="1" max="1" width="2.28515625" customWidth="1"/>
    <col min="2" max="2" width="9" customWidth="1"/>
    <col min="3" max="3" width="19.140625" bestFit="1" customWidth="1"/>
    <col min="4" max="4" width="11.85546875" bestFit="1" customWidth="1"/>
    <col min="6" max="6" width="2.42578125" customWidth="1"/>
    <col min="11" max="11" width="11.28515625" bestFit="1" customWidth="1"/>
    <col min="12" max="12" width="37.140625" bestFit="1" customWidth="1"/>
    <col min="15" max="15" width="9.42578125" customWidth="1"/>
    <col min="16" max="16" width="11.140625" bestFit="1" customWidth="1"/>
    <col min="18" max="18" width="9.5703125" customWidth="1"/>
  </cols>
  <sheetData>
    <row r="1" spans="1:23" ht="54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4"/>
      <c r="M1" s="10"/>
      <c r="N1" s="10"/>
      <c r="O1" s="15"/>
      <c r="P1" s="15">
        <f ca="1">DATE(YEAR(TODAY()),MONTH(TODAY()),DAY(TODAY()))</f>
        <v>44648</v>
      </c>
      <c r="Q1" s="10"/>
      <c r="R1" s="10"/>
      <c r="S1" s="11"/>
      <c r="T1" s="10"/>
      <c r="U1" s="10"/>
      <c r="V1" s="10"/>
      <c r="W1" s="10"/>
    </row>
    <row r="2" spans="1:23">
      <c r="J2" s="13"/>
      <c r="K2" s="13"/>
      <c r="L2" s="13"/>
      <c r="M2" s="13"/>
      <c r="N2" s="13"/>
      <c r="O2" s="13"/>
      <c r="P2" s="13"/>
      <c r="Q2" s="13"/>
      <c r="R2" s="25" t="s">
        <v>0</v>
      </c>
      <c r="S2" s="12"/>
    </row>
    <row r="3" spans="1:23" ht="15" customHeight="1">
      <c r="B3" s="35" t="s">
        <v>1</v>
      </c>
      <c r="C3" s="35"/>
      <c r="D3" s="35"/>
      <c r="E3" s="35"/>
      <c r="F3" s="35"/>
      <c r="G3" s="35"/>
      <c r="H3" s="35"/>
      <c r="J3" s="16">
        <v>1</v>
      </c>
      <c r="K3" s="13" t="s">
        <v>17</v>
      </c>
      <c r="L3" s="13"/>
      <c r="M3" s="13"/>
      <c r="N3" s="13"/>
      <c r="O3" s="13"/>
      <c r="P3" s="13"/>
      <c r="Q3" s="13"/>
      <c r="R3" s="13"/>
      <c r="S3" s="12"/>
    </row>
    <row r="4" spans="1:23">
      <c r="B4" s="35"/>
      <c r="C4" s="35"/>
      <c r="D4" s="35"/>
      <c r="E4" s="35"/>
      <c r="F4" s="35"/>
      <c r="G4" s="35"/>
      <c r="H4" s="35"/>
      <c r="J4" s="16">
        <v>2</v>
      </c>
      <c r="K4" s="13" t="s">
        <v>18</v>
      </c>
      <c r="L4" s="13"/>
      <c r="M4" s="13"/>
      <c r="N4" s="13"/>
      <c r="O4" s="13"/>
      <c r="P4" s="13"/>
      <c r="Q4" s="13"/>
      <c r="R4" s="13"/>
      <c r="S4" s="12"/>
    </row>
    <row r="5" spans="1:23" ht="15" customHeight="1">
      <c r="B5" s="34"/>
      <c r="C5" s="34"/>
      <c r="D5" s="34"/>
      <c r="E5" s="34"/>
      <c r="F5" s="34"/>
      <c r="G5" s="34"/>
      <c r="H5" s="34"/>
      <c r="J5" s="16">
        <v>3</v>
      </c>
      <c r="K5" s="13" t="s">
        <v>19</v>
      </c>
      <c r="L5" s="13"/>
      <c r="M5" s="13"/>
      <c r="N5" s="13"/>
      <c r="O5" s="13"/>
      <c r="P5" s="13"/>
      <c r="Q5" s="13"/>
      <c r="R5" s="13"/>
      <c r="S5" s="12"/>
    </row>
    <row r="6" spans="1:23">
      <c r="B6" s="34"/>
      <c r="C6" s="34"/>
      <c r="D6" s="34"/>
      <c r="E6" s="34"/>
      <c r="F6" s="34"/>
      <c r="G6" s="34"/>
      <c r="H6" s="34"/>
      <c r="J6" s="16">
        <v>4</v>
      </c>
      <c r="K6" s="13" t="s">
        <v>20</v>
      </c>
      <c r="L6" s="13"/>
      <c r="M6" s="13"/>
      <c r="N6" s="13"/>
      <c r="O6" s="13"/>
      <c r="P6" s="13"/>
      <c r="Q6" s="13"/>
      <c r="R6" s="13"/>
      <c r="S6" s="12"/>
    </row>
    <row r="7" spans="1:23">
      <c r="B7" s="17"/>
      <c r="C7" s="18"/>
      <c r="D7" s="18"/>
      <c r="E7" s="18"/>
      <c r="F7" s="18"/>
      <c r="G7" s="18"/>
      <c r="H7" s="18"/>
      <c r="J7" s="16">
        <v>5</v>
      </c>
      <c r="K7" s="13" t="s">
        <v>21</v>
      </c>
      <c r="L7" s="13"/>
      <c r="M7" s="13"/>
      <c r="N7" s="13"/>
      <c r="O7" s="13"/>
      <c r="P7" s="13"/>
      <c r="Q7" s="13"/>
      <c r="R7" s="13"/>
      <c r="S7" s="12"/>
    </row>
    <row r="8" spans="1:23" ht="15" customHeight="1">
      <c r="B8" s="34" t="s">
        <v>40</v>
      </c>
      <c r="C8" s="34"/>
      <c r="D8" s="34"/>
      <c r="E8" s="34"/>
      <c r="F8" s="34"/>
      <c r="G8" s="34"/>
      <c r="H8" s="34"/>
      <c r="J8" s="16">
        <v>6</v>
      </c>
      <c r="K8" s="13" t="s">
        <v>22</v>
      </c>
      <c r="L8" s="13"/>
      <c r="M8" s="13"/>
      <c r="N8" s="13"/>
      <c r="O8" s="13"/>
      <c r="P8" s="13"/>
      <c r="Q8" s="13"/>
      <c r="R8" s="13"/>
      <c r="S8" s="12"/>
    </row>
    <row r="9" spans="1:23">
      <c r="B9" s="34"/>
      <c r="C9" s="34"/>
      <c r="D9" s="34"/>
      <c r="E9" s="34"/>
      <c r="F9" s="34"/>
      <c r="G9" s="34"/>
      <c r="H9" s="34"/>
      <c r="J9" s="16">
        <v>7</v>
      </c>
      <c r="K9" s="13" t="s">
        <v>23</v>
      </c>
      <c r="L9" s="13"/>
      <c r="M9" s="13"/>
      <c r="N9" s="13"/>
      <c r="O9" s="13"/>
      <c r="P9" s="13"/>
      <c r="Q9" s="13"/>
      <c r="R9" s="13"/>
      <c r="S9" s="12"/>
    </row>
    <row r="10" spans="1:23">
      <c r="B10" s="34"/>
      <c r="C10" s="34"/>
      <c r="D10" s="34"/>
      <c r="E10" s="34"/>
      <c r="F10" s="34"/>
      <c r="G10" s="34"/>
      <c r="H10" s="34"/>
      <c r="J10" s="16">
        <v>8</v>
      </c>
      <c r="K10" s="13" t="s">
        <v>24</v>
      </c>
      <c r="L10" s="13"/>
      <c r="M10" s="13"/>
      <c r="N10" s="13"/>
      <c r="O10" s="13"/>
      <c r="P10" s="13"/>
      <c r="Q10" s="13"/>
      <c r="R10" s="13"/>
      <c r="S10" s="12"/>
      <c r="V10" t="s">
        <v>2</v>
      </c>
    </row>
    <row r="11" spans="1:23">
      <c r="J11" s="16">
        <v>9</v>
      </c>
      <c r="K11" s="13" t="s">
        <v>25</v>
      </c>
      <c r="L11" s="13"/>
      <c r="M11" s="13"/>
      <c r="N11" s="13"/>
      <c r="O11" s="13"/>
      <c r="P11" s="13"/>
      <c r="Q11" s="13"/>
      <c r="R11" s="13"/>
      <c r="S11" s="12"/>
    </row>
    <row r="12" spans="1:23">
      <c r="J12" s="16">
        <v>10</v>
      </c>
      <c r="K12" s="13" t="s">
        <v>26</v>
      </c>
      <c r="L12" s="13"/>
      <c r="M12" s="13"/>
      <c r="N12" s="13"/>
      <c r="O12" s="13"/>
      <c r="P12" s="13"/>
      <c r="Q12" s="13"/>
      <c r="R12" s="13"/>
      <c r="S12" s="12"/>
    </row>
    <row r="13" spans="1:23">
      <c r="J13" s="16">
        <v>11</v>
      </c>
      <c r="K13" s="13" t="s">
        <v>27</v>
      </c>
      <c r="L13" s="13"/>
      <c r="M13" s="13"/>
      <c r="N13" s="13"/>
      <c r="O13" s="13"/>
      <c r="P13" s="13"/>
      <c r="Q13" s="13"/>
      <c r="R13" s="13"/>
      <c r="S13" s="12"/>
    </row>
    <row r="14" spans="1:23" ht="15" customHeight="1">
      <c r="I14" s="5"/>
      <c r="J14" s="16">
        <v>12</v>
      </c>
      <c r="K14" s="13" t="s">
        <v>28</v>
      </c>
      <c r="L14" s="13"/>
      <c r="M14" s="13"/>
      <c r="N14" s="13"/>
      <c r="O14" s="13"/>
      <c r="P14" s="13"/>
      <c r="Q14" s="13"/>
      <c r="R14" s="13"/>
      <c r="S14" s="12"/>
    </row>
    <row r="15" spans="1:23" ht="15.75" thickBot="1">
      <c r="I15" s="5"/>
      <c r="J15" s="13"/>
      <c r="K15" s="13"/>
      <c r="L15" s="13"/>
      <c r="M15" s="13"/>
      <c r="N15" s="13"/>
      <c r="O15" s="13"/>
      <c r="P15" s="13"/>
      <c r="Q15" s="13"/>
      <c r="R15" s="13"/>
      <c r="S15" s="12"/>
    </row>
    <row r="16" spans="1:23" ht="16.5" thickBo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9" t="s">
        <v>3</v>
      </c>
      <c r="L16" s="20" t="str">
        <f>Retorno!F2</f>
        <v>Nível 0</v>
      </c>
      <c r="M16" s="10"/>
      <c r="N16" s="10"/>
      <c r="O16" s="10"/>
      <c r="P16" s="10"/>
      <c r="Q16" s="10"/>
      <c r="R16" s="10"/>
      <c r="S16" s="12"/>
    </row>
    <row r="17" spans="3:19">
      <c r="S17" s="12"/>
    </row>
    <row r="18" spans="3:19" ht="18" customHeight="1">
      <c r="C18" s="23" t="s">
        <v>4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S18" s="12"/>
    </row>
    <row r="19" spans="3:19" ht="18" customHeight="1">
      <c r="C19" s="21"/>
      <c r="D19" s="7"/>
      <c r="E19" s="7"/>
      <c r="F19" s="7"/>
      <c r="G19" s="7"/>
      <c r="H19" s="7"/>
      <c r="I19" s="7"/>
      <c r="J19" s="7"/>
      <c r="K19" s="7"/>
      <c r="L19" s="7"/>
      <c r="M19" s="7"/>
      <c r="S19" s="12"/>
    </row>
    <row r="20" spans="3:19" ht="15.75">
      <c r="C20" s="23" t="s">
        <v>5</v>
      </c>
      <c r="D20" s="22"/>
      <c r="S20" s="12"/>
    </row>
    <row r="21" spans="3:19" ht="15.75">
      <c r="C21" s="9"/>
      <c r="D21" s="22"/>
      <c r="S21" s="12"/>
    </row>
    <row r="22" spans="3:19" ht="15.75">
      <c r="C22" s="24" t="s">
        <v>6</v>
      </c>
      <c r="D22" s="33" t="str">
        <f>L16</f>
        <v>Nível 0</v>
      </c>
      <c r="E22" s="33"/>
      <c r="F22" s="33"/>
      <c r="G22" s="33"/>
      <c r="H22" s="33"/>
      <c r="I22" s="33"/>
      <c r="S22" s="12"/>
    </row>
    <row r="23" spans="3:19" ht="15.75">
      <c r="C23" s="9"/>
      <c r="D23" s="9"/>
      <c r="S23" s="12"/>
    </row>
    <row r="24" spans="3:19" ht="15.75">
      <c r="C24" s="23"/>
      <c r="D24" s="32"/>
      <c r="E24" s="32"/>
      <c r="F24" s="32"/>
      <c r="G24" s="32"/>
      <c r="H24" s="32"/>
      <c r="I24" s="32"/>
      <c r="J24" s="9"/>
      <c r="K24" s="9"/>
      <c r="L24" s="9"/>
      <c r="M24" s="9"/>
      <c r="S24" s="12"/>
    </row>
    <row r="25" spans="3:19">
      <c r="S25" s="12"/>
    </row>
    <row r="26" spans="3:19">
      <c r="S26" s="12"/>
    </row>
    <row r="27" spans="3:19">
      <c r="S27" s="12"/>
    </row>
    <row r="28" spans="3:19">
      <c r="S28" s="12"/>
    </row>
    <row r="29" spans="3:19">
      <c r="S29" s="12"/>
    </row>
    <row r="30" spans="3:19">
      <c r="S30" s="12"/>
    </row>
    <row r="31" spans="3:19">
      <c r="S31" s="12"/>
    </row>
  </sheetData>
  <mergeCells count="6">
    <mergeCell ref="D18:M18"/>
    <mergeCell ref="D24:I24"/>
    <mergeCell ref="D22:I22"/>
    <mergeCell ref="B5:H6"/>
    <mergeCell ref="B3:H4"/>
    <mergeCell ref="B8:H10"/>
  </mergeCells>
  <hyperlinks>
    <hyperlink ref="R2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9</xdr:col>
                    <xdr:colOff>400050</xdr:colOff>
                    <xdr:row>1</xdr:row>
                    <xdr:rowOff>171450</xdr:rowOff>
                  </from>
                  <to>
                    <xdr:col>11</xdr:col>
                    <xdr:colOff>1885950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9</xdr:col>
                    <xdr:colOff>371475</xdr:colOff>
                    <xdr:row>3</xdr:row>
                    <xdr:rowOff>19050</xdr:rowOff>
                  </from>
                  <to>
                    <xdr:col>11</xdr:col>
                    <xdr:colOff>1647825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9</xdr:col>
                    <xdr:colOff>371475</xdr:colOff>
                    <xdr:row>3</xdr:row>
                    <xdr:rowOff>171450</xdr:rowOff>
                  </from>
                  <to>
                    <xdr:col>14</xdr:col>
                    <xdr:colOff>123825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9</xdr:col>
                    <xdr:colOff>381000</xdr:colOff>
                    <xdr:row>6</xdr:row>
                    <xdr:rowOff>171450</xdr:rowOff>
                  </from>
                  <to>
                    <xdr:col>12</xdr:col>
                    <xdr:colOff>571500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9</xdr:col>
                    <xdr:colOff>381000</xdr:colOff>
                    <xdr:row>4</xdr:row>
                    <xdr:rowOff>180975</xdr:rowOff>
                  </from>
                  <to>
                    <xdr:col>14</xdr:col>
                    <xdr:colOff>438150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9</xdr:col>
                    <xdr:colOff>390525</xdr:colOff>
                    <xdr:row>9</xdr:row>
                    <xdr:rowOff>171450</xdr:rowOff>
                  </from>
                  <to>
                    <xdr:col>11</xdr:col>
                    <xdr:colOff>1885950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9</xdr:col>
                    <xdr:colOff>400050</xdr:colOff>
                    <xdr:row>10</xdr:row>
                    <xdr:rowOff>152400</xdr:rowOff>
                  </from>
                  <to>
                    <xdr:col>13</xdr:col>
                    <xdr:colOff>552450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9</xdr:col>
                    <xdr:colOff>400050</xdr:colOff>
                    <xdr:row>13</xdr:row>
                    <xdr:rowOff>19050</xdr:rowOff>
                  </from>
                  <to>
                    <xdr:col>11</xdr:col>
                    <xdr:colOff>1390650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9</xdr:col>
                    <xdr:colOff>390525</xdr:colOff>
                    <xdr:row>11</xdr:row>
                    <xdr:rowOff>152400</xdr:rowOff>
                  </from>
                  <to>
                    <xdr:col>14</xdr:col>
                    <xdr:colOff>285750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9</xdr:col>
                    <xdr:colOff>371475</xdr:colOff>
                    <xdr:row>8</xdr:row>
                    <xdr:rowOff>171450</xdr:rowOff>
                  </from>
                  <to>
                    <xdr:col>12</xdr:col>
                    <xdr:colOff>466725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9</xdr:col>
                    <xdr:colOff>381000</xdr:colOff>
                    <xdr:row>8</xdr:row>
                    <xdr:rowOff>0</xdr:rowOff>
                  </from>
                  <to>
                    <xdr:col>13</xdr:col>
                    <xdr:colOff>504825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9</xdr:col>
                    <xdr:colOff>371475</xdr:colOff>
                    <xdr:row>6</xdr:row>
                    <xdr:rowOff>9525</xdr:rowOff>
                  </from>
                  <to>
                    <xdr:col>11</xdr:col>
                    <xdr:colOff>1485900</xdr:colOff>
                    <xdr:row>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topLeftCell="A10" workbookViewId="0">
      <selection activeCell="Q31" sqref="Q31"/>
    </sheetView>
  </sheetViews>
  <sheetFormatPr defaultRowHeight="15"/>
  <cols>
    <col min="4" max="4" width="15.5703125" bestFit="1" customWidth="1"/>
  </cols>
  <sheetData>
    <row r="3" spans="2:12">
      <c r="B3" s="26" t="s">
        <v>29</v>
      </c>
      <c r="C3" s="26" t="s">
        <v>30</v>
      </c>
      <c r="D3" s="26"/>
      <c r="E3" s="27" t="s">
        <v>31</v>
      </c>
      <c r="F3" s="27" t="s">
        <v>32</v>
      </c>
      <c r="G3" s="27" t="s">
        <v>33</v>
      </c>
      <c r="H3" s="28" t="s">
        <v>34</v>
      </c>
      <c r="I3" s="27" t="s">
        <v>35</v>
      </c>
      <c r="J3" s="27" t="s">
        <v>36</v>
      </c>
      <c r="K3" s="28" t="s">
        <v>37</v>
      </c>
      <c r="L3" s="27" t="s">
        <v>38</v>
      </c>
    </row>
    <row r="4" spans="2:12" ht="15.75">
      <c r="B4" s="26">
        <v>1</v>
      </c>
      <c r="C4" s="29">
        <v>1</v>
      </c>
      <c r="D4" s="30" t="b">
        <f>Retorno!E2</f>
        <v>0</v>
      </c>
      <c r="E4" s="27">
        <v>0.1</v>
      </c>
      <c r="F4" s="27">
        <f>IF(D4=TRUE,E4,0)</f>
        <v>0</v>
      </c>
      <c r="G4" s="27">
        <f t="shared" ref="G4:G15" si="0">F4*9</f>
        <v>0</v>
      </c>
      <c r="H4" s="28">
        <f>ROUND(G4,0)</f>
        <v>0</v>
      </c>
      <c r="I4" s="27">
        <f>H15</f>
        <v>0</v>
      </c>
      <c r="J4" s="27">
        <f>IF(D4=TRUE,1,0)</f>
        <v>0</v>
      </c>
      <c r="K4" s="28">
        <f>J4</f>
        <v>0</v>
      </c>
      <c r="L4" s="27">
        <f>K15</f>
        <v>0</v>
      </c>
    </row>
    <row r="5" spans="2:12" ht="15.75">
      <c r="B5" s="26">
        <v>2</v>
      </c>
      <c r="C5" s="29">
        <v>2</v>
      </c>
      <c r="D5" s="30" t="b">
        <f>Retorno!E3</f>
        <v>0</v>
      </c>
      <c r="E5" s="27">
        <v>0.1</v>
      </c>
      <c r="F5" s="27">
        <f t="shared" ref="F5:F15" si="1">IF(D5=TRUE,E5,0)</f>
        <v>0</v>
      </c>
      <c r="G5" s="27">
        <f t="shared" si="0"/>
        <v>0</v>
      </c>
      <c r="H5" s="28">
        <f t="shared" ref="H5:H15" si="2">ROUND(G5+H4,0)</f>
        <v>0</v>
      </c>
      <c r="I5" s="27"/>
      <c r="J5" s="27">
        <f t="shared" ref="J5:J15" si="3">IF(D5=TRUE,1,0)</f>
        <v>0</v>
      </c>
      <c r="K5" s="28">
        <f t="shared" ref="K5:K15" si="4">J5+K4</f>
        <v>0</v>
      </c>
      <c r="L5" s="27"/>
    </row>
    <row r="6" spans="2:12" ht="15.75">
      <c r="B6" s="26">
        <v>3</v>
      </c>
      <c r="C6" s="29">
        <v>3</v>
      </c>
      <c r="D6" s="30" t="b">
        <f>Retorno!E4</f>
        <v>0</v>
      </c>
      <c r="E6" s="27">
        <v>0.1</v>
      </c>
      <c r="F6" s="27">
        <f t="shared" si="1"/>
        <v>0</v>
      </c>
      <c r="G6" s="27">
        <f t="shared" si="0"/>
        <v>0</v>
      </c>
      <c r="H6" s="28">
        <f t="shared" si="2"/>
        <v>0</v>
      </c>
      <c r="I6" s="27"/>
      <c r="J6" s="27">
        <f t="shared" si="3"/>
        <v>0</v>
      </c>
      <c r="K6" s="28">
        <f t="shared" si="4"/>
        <v>0</v>
      </c>
      <c r="L6" s="27"/>
    </row>
    <row r="7" spans="2:12" ht="15.75">
      <c r="B7" s="26">
        <v>4</v>
      </c>
      <c r="C7" s="29">
        <v>4</v>
      </c>
      <c r="D7" s="30" t="b">
        <f>Retorno!E5</f>
        <v>0</v>
      </c>
      <c r="E7" s="27">
        <v>0.1</v>
      </c>
      <c r="F7" s="27">
        <f t="shared" si="1"/>
        <v>0</v>
      </c>
      <c r="G7" s="27">
        <f t="shared" si="0"/>
        <v>0</v>
      </c>
      <c r="H7" s="28">
        <f t="shared" si="2"/>
        <v>0</v>
      </c>
      <c r="I7" s="27"/>
      <c r="J7" s="27">
        <f t="shared" si="3"/>
        <v>0</v>
      </c>
      <c r="K7" s="28">
        <f t="shared" si="4"/>
        <v>0</v>
      </c>
      <c r="L7" s="27"/>
    </row>
    <row r="8" spans="2:12" ht="15.75">
      <c r="B8" s="26">
        <v>4</v>
      </c>
      <c r="C8" s="29">
        <v>5</v>
      </c>
      <c r="D8" s="30" t="b">
        <f>Retorno!E6</f>
        <v>0</v>
      </c>
      <c r="E8" s="27">
        <v>0.05</v>
      </c>
      <c r="F8" s="27">
        <f t="shared" si="1"/>
        <v>0</v>
      </c>
      <c r="G8" s="27">
        <f t="shared" si="0"/>
        <v>0</v>
      </c>
      <c r="H8" s="28">
        <f t="shared" si="2"/>
        <v>0</v>
      </c>
      <c r="I8" s="27"/>
      <c r="J8" s="27">
        <f t="shared" si="3"/>
        <v>0</v>
      </c>
      <c r="K8" s="28">
        <f t="shared" si="4"/>
        <v>0</v>
      </c>
      <c r="L8" s="27"/>
    </row>
    <row r="9" spans="2:12" ht="15.75">
      <c r="B9" s="26">
        <v>5</v>
      </c>
      <c r="C9" s="29">
        <v>6</v>
      </c>
      <c r="D9" s="30" t="b">
        <f>Retorno!E7</f>
        <v>0</v>
      </c>
      <c r="E9" s="27">
        <v>0.1</v>
      </c>
      <c r="F9" s="27">
        <f t="shared" si="1"/>
        <v>0</v>
      </c>
      <c r="G9" s="27">
        <f t="shared" si="0"/>
        <v>0</v>
      </c>
      <c r="H9" s="28">
        <f t="shared" si="2"/>
        <v>0</v>
      </c>
      <c r="I9" s="27"/>
      <c r="J9" s="27">
        <f t="shared" si="3"/>
        <v>0</v>
      </c>
      <c r="K9" s="28">
        <f t="shared" si="4"/>
        <v>0</v>
      </c>
      <c r="L9" s="27"/>
    </row>
    <row r="10" spans="2:12" ht="15.75">
      <c r="B10" s="26">
        <v>6</v>
      </c>
      <c r="C10" s="29">
        <v>7</v>
      </c>
      <c r="D10" s="30" t="b">
        <f>Retorno!E8</f>
        <v>0</v>
      </c>
      <c r="E10" s="27">
        <v>0.1</v>
      </c>
      <c r="F10" s="27">
        <f t="shared" si="1"/>
        <v>0</v>
      </c>
      <c r="G10" s="27">
        <f t="shared" si="0"/>
        <v>0</v>
      </c>
      <c r="H10" s="28">
        <f t="shared" si="2"/>
        <v>0</v>
      </c>
      <c r="I10" s="27"/>
      <c r="J10" s="27">
        <f t="shared" si="3"/>
        <v>0</v>
      </c>
      <c r="K10" s="28">
        <f t="shared" si="4"/>
        <v>0</v>
      </c>
      <c r="L10" s="27"/>
    </row>
    <row r="11" spans="2:12" ht="15.75">
      <c r="B11" s="26">
        <v>6</v>
      </c>
      <c r="C11" s="29">
        <v>8</v>
      </c>
      <c r="D11" s="30" t="b">
        <f>Retorno!E9</f>
        <v>0</v>
      </c>
      <c r="E11" s="27">
        <v>0.05</v>
      </c>
      <c r="F11" s="27">
        <f t="shared" si="1"/>
        <v>0</v>
      </c>
      <c r="G11" s="27">
        <f t="shared" si="0"/>
        <v>0</v>
      </c>
      <c r="H11" s="28">
        <f t="shared" si="2"/>
        <v>0</v>
      </c>
      <c r="I11" s="27"/>
      <c r="J11" s="27">
        <f t="shared" si="3"/>
        <v>0</v>
      </c>
      <c r="K11" s="28">
        <f t="shared" si="4"/>
        <v>0</v>
      </c>
      <c r="L11" s="27"/>
    </row>
    <row r="12" spans="2:12" ht="15.75">
      <c r="B12" s="26">
        <v>7</v>
      </c>
      <c r="C12" s="29">
        <v>9</v>
      </c>
      <c r="D12" s="30" t="b">
        <f>Retorno!E10</f>
        <v>0</v>
      </c>
      <c r="E12" s="27">
        <v>7.4999999999999997E-2</v>
      </c>
      <c r="F12" s="27">
        <f t="shared" si="1"/>
        <v>0</v>
      </c>
      <c r="G12" s="27">
        <f t="shared" si="0"/>
        <v>0</v>
      </c>
      <c r="H12" s="28">
        <f t="shared" si="2"/>
        <v>0</v>
      </c>
      <c r="I12" s="27"/>
      <c r="J12" s="27">
        <f t="shared" si="3"/>
        <v>0</v>
      </c>
      <c r="K12" s="28">
        <f t="shared" si="4"/>
        <v>0</v>
      </c>
      <c r="L12" s="27"/>
    </row>
    <row r="13" spans="2:12" ht="15.75">
      <c r="B13" s="26">
        <v>8</v>
      </c>
      <c r="C13" s="29">
        <v>10</v>
      </c>
      <c r="D13" s="30" t="b">
        <f>Retorno!E11</f>
        <v>0</v>
      </c>
      <c r="E13" s="27">
        <v>7.4999999999999997E-2</v>
      </c>
      <c r="F13" s="27">
        <f t="shared" si="1"/>
        <v>0</v>
      </c>
      <c r="G13" s="27">
        <f t="shared" si="0"/>
        <v>0</v>
      </c>
      <c r="H13" s="28">
        <f t="shared" si="2"/>
        <v>0</v>
      </c>
      <c r="I13" s="27"/>
      <c r="J13" s="27">
        <f t="shared" si="3"/>
        <v>0</v>
      </c>
      <c r="K13" s="28">
        <f t="shared" si="4"/>
        <v>0</v>
      </c>
      <c r="L13" s="27"/>
    </row>
    <row r="14" spans="2:12" ht="15.75">
      <c r="B14" s="26">
        <v>8</v>
      </c>
      <c r="C14" s="29">
        <v>11</v>
      </c>
      <c r="D14" s="30" t="b">
        <f>Retorno!E12</f>
        <v>0</v>
      </c>
      <c r="E14" s="27">
        <v>0.05</v>
      </c>
      <c r="F14" s="27">
        <f t="shared" si="1"/>
        <v>0</v>
      </c>
      <c r="G14" s="27">
        <f t="shared" si="0"/>
        <v>0</v>
      </c>
      <c r="H14" s="28">
        <f t="shared" si="2"/>
        <v>0</v>
      </c>
      <c r="I14" s="27"/>
      <c r="J14" s="27">
        <f t="shared" si="3"/>
        <v>0</v>
      </c>
      <c r="K14" s="28">
        <f t="shared" si="4"/>
        <v>0</v>
      </c>
      <c r="L14" s="27"/>
    </row>
    <row r="15" spans="2:12" ht="15.75">
      <c r="B15" s="26">
        <v>9</v>
      </c>
      <c r="C15" s="29">
        <v>12</v>
      </c>
      <c r="D15" s="30" t="b">
        <f>Retorno!E13</f>
        <v>0</v>
      </c>
      <c r="E15" s="27">
        <v>0.1</v>
      </c>
      <c r="F15" s="27">
        <f t="shared" si="1"/>
        <v>0</v>
      </c>
      <c r="G15" s="27">
        <f t="shared" si="0"/>
        <v>0</v>
      </c>
      <c r="H15" s="28">
        <f t="shared" si="2"/>
        <v>0</v>
      </c>
      <c r="I15" s="27"/>
      <c r="J15" s="27">
        <f t="shared" si="3"/>
        <v>0</v>
      </c>
      <c r="K15" s="28">
        <f t="shared" si="4"/>
        <v>0</v>
      </c>
      <c r="L15" s="27"/>
    </row>
    <row r="18" spans="3:3">
      <c r="C18" s="27" t="s">
        <v>39</v>
      </c>
    </row>
    <row r="19" spans="3:3">
      <c r="C19" s="27">
        <f t="shared" ref="C19:C30" si="5">H4</f>
        <v>0</v>
      </c>
    </row>
    <row r="20" spans="3:3">
      <c r="C20" s="27">
        <f t="shared" si="5"/>
        <v>0</v>
      </c>
    </row>
    <row r="21" spans="3:3">
      <c r="C21" s="27">
        <f t="shared" si="5"/>
        <v>0</v>
      </c>
    </row>
    <row r="22" spans="3:3">
      <c r="C22" s="27">
        <f t="shared" si="5"/>
        <v>0</v>
      </c>
    </row>
    <row r="23" spans="3:3">
      <c r="C23" s="27">
        <f t="shared" si="5"/>
        <v>0</v>
      </c>
    </row>
    <row r="24" spans="3:3">
      <c r="C24" s="27">
        <f t="shared" si="5"/>
        <v>0</v>
      </c>
    </row>
    <row r="25" spans="3:3">
      <c r="C25" s="27">
        <f t="shared" si="5"/>
        <v>0</v>
      </c>
    </row>
    <row r="26" spans="3:3">
      <c r="C26" s="27">
        <f t="shared" si="5"/>
        <v>0</v>
      </c>
    </row>
    <row r="27" spans="3:3">
      <c r="C27" s="27">
        <f t="shared" si="5"/>
        <v>0</v>
      </c>
    </row>
    <row r="28" spans="3:3">
      <c r="C28" s="27">
        <f t="shared" si="5"/>
        <v>0</v>
      </c>
    </row>
    <row r="29" spans="3:3">
      <c r="C29" s="27">
        <f t="shared" si="5"/>
        <v>0</v>
      </c>
    </row>
    <row r="30" spans="3:3">
      <c r="C30" s="27">
        <f t="shared" si="5"/>
        <v>0</v>
      </c>
    </row>
  </sheetData>
  <pageMargins left="0.51181102362204722" right="0.51181102362204722" top="1.1811023622047245" bottom="1.1811023622047245" header="0.78740157480314954" footer="0.78740157480314954"/>
  <pageSetup paperSize="0" fitToWidth="0" fitToHeight="0" orientation="portrait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24"/>
  <sheetViews>
    <sheetView workbookViewId="0">
      <selection activeCell="F3" sqref="F3"/>
    </sheetView>
  </sheetViews>
  <sheetFormatPr defaultRowHeight="15"/>
  <cols>
    <col min="3" max="3" width="3" bestFit="1" customWidth="1"/>
    <col min="4" max="4" width="34.28515625" bestFit="1" customWidth="1"/>
    <col min="5" max="5" width="20.140625" bestFit="1" customWidth="1"/>
    <col min="6" max="6" width="61.7109375" bestFit="1" customWidth="1"/>
    <col min="8" max="8" width="12.42578125" bestFit="1" customWidth="1"/>
    <col min="10" max="10" width="37.140625" bestFit="1" customWidth="1"/>
  </cols>
  <sheetData>
    <row r="1" spans="3:10">
      <c r="J1" t="s">
        <v>7</v>
      </c>
    </row>
    <row r="2" spans="3:10" ht="15.75">
      <c r="C2" s="7">
        <v>0</v>
      </c>
      <c r="D2" t="s">
        <v>7</v>
      </c>
      <c r="E2" s="9" t="b">
        <v>0</v>
      </c>
      <c r="F2" s="7" t="str">
        <f>VLOOKUP(Avaliação!I4,C2:D11,2)</f>
        <v>Nível 0</v>
      </c>
      <c r="H2" t="b">
        <v>1</v>
      </c>
      <c r="J2" t="s">
        <v>8</v>
      </c>
    </row>
    <row r="3" spans="3:10" ht="15.75">
      <c r="C3" s="7">
        <v>1</v>
      </c>
      <c r="D3" t="s">
        <v>8</v>
      </c>
      <c r="E3" s="9" t="b">
        <v>0</v>
      </c>
      <c r="J3" t="s">
        <v>9</v>
      </c>
    </row>
    <row r="4" spans="3:10" ht="15.75">
      <c r="C4" s="7">
        <v>2</v>
      </c>
      <c r="D4" t="s">
        <v>9</v>
      </c>
      <c r="E4" s="9" t="b">
        <v>0</v>
      </c>
      <c r="J4" t="s">
        <v>10</v>
      </c>
    </row>
    <row r="5" spans="3:10" ht="18.75">
      <c r="C5" s="7">
        <v>3</v>
      </c>
      <c r="D5" t="s">
        <v>10</v>
      </c>
      <c r="E5" s="8" t="b">
        <v>0</v>
      </c>
      <c r="F5" s="1"/>
      <c r="J5" t="s">
        <v>11</v>
      </c>
    </row>
    <row r="6" spans="3:10" ht="15.75">
      <c r="C6" s="7">
        <v>4</v>
      </c>
      <c r="D6" t="s">
        <v>11</v>
      </c>
      <c r="E6" s="8" t="b">
        <v>0</v>
      </c>
      <c r="J6" t="s">
        <v>12</v>
      </c>
    </row>
    <row r="7" spans="3:10" ht="15.75">
      <c r="C7" s="7">
        <v>5</v>
      </c>
      <c r="D7" t="s">
        <v>12</v>
      </c>
      <c r="E7" s="8" t="b">
        <v>0</v>
      </c>
      <c r="F7" s="4"/>
      <c r="J7" t="s">
        <v>13</v>
      </c>
    </row>
    <row r="8" spans="3:10" ht="15.75">
      <c r="C8" s="7">
        <v>6</v>
      </c>
      <c r="D8" t="s">
        <v>13</v>
      </c>
      <c r="E8" s="8" t="b">
        <v>0</v>
      </c>
      <c r="J8" t="s">
        <v>14</v>
      </c>
    </row>
    <row r="9" spans="3:10" ht="15.75">
      <c r="C9" s="7">
        <v>7</v>
      </c>
      <c r="D9" t="s">
        <v>14</v>
      </c>
      <c r="E9" s="8" t="b">
        <v>0</v>
      </c>
      <c r="F9" s="5"/>
      <c r="J9" t="s">
        <v>15</v>
      </c>
    </row>
    <row r="10" spans="3:10" ht="15.75">
      <c r="C10" s="7">
        <v>8</v>
      </c>
      <c r="D10" t="s">
        <v>15</v>
      </c>
      <c r="E10" s="8" t="b">
        <v>0</v>
      </c>
      <c r="F10" s="5"/>
      <c r="J10" t="s">
        <v>16</v>
      </c>
    </row>
    <row r="11" spans="3:10" ht="15.75">
      <c r="C11" s="7">
        <v>9</v>
      </c>
      <c r="D11" t="s">
        <v>16</v>
      </c>
      <c r="E11" s="8" t="b">
        <v>0</v>
      </c>
    </row>
    <row r="12" spans="3:10" ht="15.75">
      <c r="C12" s="7"/>
      <c r="D12" s="7"/>
      <c r="E12" s="8" t="b">
        <v>0</v>
      </c>
      <c r="F12" s="4"/>
    </row>
    <row r="13" spans="3:10" ht="15.75">
      <c r="C13" s="7"/>
      <c r="D13" s="7"/>
      <c r="E13" s="8" t="b">
        <v>0</v>
      </c>
      <c r="F13" s="5"/>
    </row>
    <row r="14" spans="3:10">
      <c r="C14" s="7"/>
      <c r="D14" s="7"/>
      <c r="E14" s="2"/>
      <c r="F14" s="5"/>
    </row>
    <row r="15" spans="3:10">
      <c r="E15" s="2"/>
    </row>
    <row r="16" spans="3:10" ht="15.75">
      <c r="E16" s="3"/>
      <c r="F16" s="4"/>
    </row>
    <row r="17" spans="5:6">
      <c r="E17" s="2"/>
      <c r="F17" s="5"/>
    </row>
    <row r="18" spans="5:6">
      <c r="E18" s="2"/>
    </row>
    <row r="19" spans="5:6" ht="15.75">
      <c r="E19" s="3"/>
      <c r="F19" s="4"/>
    </row>
    <row r="20" spans="5:6">
      <c r="E20" s="2"/>
      <c r="F20" s="6"/>
    </row>
    <row r="21" spans="5:6">
      <c r="E21" s="2"/>
      <c r="F21" s="5"/>
    </row>
    <row r="22" spans="5:6">
      <c r="E22" s="2"/>
    </row>
    <row r="23" spans="5:6" ht="15.75">
      <c r="E23" s="3"/>
      <c r="F23" s="4"/>
    </row>
    <row r="24" spans="5:6">
      <c r="E24" s="2"/>
    </row>
  </sheetData>
  <phoneticPr fontId="4" type="noConversion"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525A7388B7DFF41BD5488CB11B671DD" ma:contentTypeVersion="9" ma:contentTypeDescription="Crie um novo documento." ma:contentTypeScope="" ma:versionID="33adcf10809ffdb567df7fa20e5192c3">
  <xsd:schema xmlns:xsd="http://www.w3.org/2001/XMLSchema" xmlns:xs="http://www.w3.org/2001/XMLSchema" xmlns:p="http://schemas.microsoft.com/office/2006/metadata/properties" xmlns:ns3="94714a64-882f-4c19-aacf-2978b4bc39d3" xmlns:ns4="6d56e938-27a2-480f-8197-b49960b7cb86" targetNamespace="http://schemas.microsoft.com/office/2006/metadata/properties" ma:root="true" ma:fieldsID="1327442570946e0c28b15aabd4c46fb6" ns3:_="" ns4:_="">
    <xsd:import namespace="94714a64-882f-4c19-aacf-2978b4bc39d3"/>
    <xsd:import namespace="6d56e938-27a2-480f-8197-b49960b7cb8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714a64-882f-4c19-aacf-2978b4bc39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56e938-27a2-480f-8197-b49960b7cb8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B5A75F-35C4-4AA7-B1C1-CCED87D8B1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714a64-882f-4c19-aacf-2978b4bc39d3"/>
    <ds:schemaRef ds:uri="6d56e938-27a2-480f-8197-b49960b7cb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79C72A-1A85-49F0-8AD2-60BADCFED0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A7B1A7-19F3-4FAE-B96F-2097BBC8BE88}">
  <ds:schemaRefs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6d56e938-27a2-480f-8197-b49960b7cb86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94714a64-882f-4c19-aacf-2978b4bc39d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TRL</vt:lpstr>
      <vt:lpstr>Avaliação</vt:lpstr>
      <vt:lpstr>Retorno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jadilson junior</dc:creator>
  <cp:keywords/>
  <dc:description/>
  <cp:lastModifiedBy>Danilo Batista Dos Santos</cp:lastModifiedBy>
  <cp:revision/>
  <dcterms:created xsi:type="dcterms:W3CDTF">2021-07-09T21:06:21Z</dcterms:created>
  <dcterms:modified xsi:type="dcterms:W3CDTF">2022-03-28T12:52:39Z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0x0101004525A7388B7DFF41BD5488CB11B671DD</vt:lpwstr>
  </property>
</Properties>
</file>